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61599\Desktop\"/>
    </mc:Choice>
  </mc:AlternateContent>
  <xr:revisionPtr revIDLastSave="0" documentId="8_{583DC88E-CFC9-421F-918B-83C3384EE03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臨床試験研究経費" sheetId="1" r:id="rId1"/>
  </sheets>
  <definedNames>
    <definedName name="_xlnm.Print_Area" localSheetId="0">臨床試験研究経費!$A$1:$G$54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42" i="1" l="1"/>
  <c r="G40" i="1"/>
  <c r="G39" i="1"/>
  <c r="G38" i="1"/>
  <c r="G37" i="1"/>
  <c r="G36" i="1"/>
  <c r="G34" i="1"/>
  <c r="G32" i="1"/>
  <c r="G30" i="1"/>
  <c r="G28" i="1"/>
  <c r="G26" i="1"/>
  <c r="G22" i="1"/>
  <c r="G20" i="1"/>
  <c r="G18" i="1"/>
  <c r="G16" i="1"/>
  <c r="G14" i="1"/>
  <c r="G12" i="1"/>
  <c r="G10" i="1"/>
  <c r="G44" i="1" l="1"/>
  <c r="F49" i="1" s="1"/>
  <c r="G45" i="1"/>
  <c r="F50" i="1" s="1"/>
  <c r="F51" i="1" l="1"/>
  <c r="F52" i="1" s="1"/>
  <c r="F53" i="1" s="1"/>
</calcChain>
</file>

<file path=xl/sharedStrings.xml><?xml version="1.0" encoding="utf-8"?>
<sst xmlns="http://schemas.openxmlformats.org/spreadsheetml/2006/main" count="145" uniqueCount="101">
  <si>
    <t>臨床試験研究経費ポイント算出表</t>
  </si>
  <si>
    <t>研究課題名</t>
    <rPh sb="0" eb="2">
      <t>ケンキュウ</t>
    </rPh>
    <rPh sb="2" eb="4">
      <t>カダイ</t>
    </rPh>
    <rPh sb="4" eb="5">
      <t>ナ</t>
    </rPh>
    <phoneticPr fontId="2"/>
  </si>
  <si>
    <t>治験依頼者</t>
    <rPh sb="0" eb="2">
      <t>チケン</t>
    </rPh>
    <rPh sb="2" eb="5">
      <t>イライシャ</t>
    </rPh>
    <phoneticPr fontId="2"/>
  </si>
  <si>
    <t>要　　素</t>
    <rPh sb="0" eb="1">
      <t>ヨウ</t>
    </rPh>
    <rPh sb="3" eb="4">
      <t>ス</t>
    </rPh>
    <phoneticPr fontId="2"/>
  </si>
  <si>
    <t>ウエイト</t>
    <phoneticPr fontId="2"/>
  </si>
  <si>
    <t>ポイント</t>
    <phoneticPr fontId="2"/>
  </si>
  <si>
    <t>Ⅰ　　　　　　　　　　　　　　(ウエイト×１)</t>
    <phoneticPr fontId="2"/>
  </si>
  <si>
    <t>Ⅱ　　　　　　　　　　　　　　(ウエイト×３)</t>
    <phoneticPr fontId="2"/>
  </si>
  <si>
    <t>Ⅲ　　　　　　　　　　　　　　(ウエイト×５)</t>
    <phoneticPr fontId="2"/>
  </si>
  <si>
    <t>数</t>
    <rPh sb="0" eb="1">
      <t>スウ</t>
    </rPh>
    <phoneticPr fontId="2"/>
  </si>
  <si>
    <t>Ａ</t>
    <phoneticPr fontId="2"/>
  </si>
  <si>
    <t>対象疾患の重症度</t>
    <rPh sb="0" eb="2">
      <t>タイショウ</t>
    </rPh>
    <rPh sb="2" eb="4">
      <t>シッカン</t>
    </rPh>
    <rPh sb="5" eb="8">
      <t>ジュウショウド</t>
    </rPh>
    <phoneticPr fontId="2"/>
  </si>
  <si>
    <t>軽症</t>
    <rPh sb="0" eb="2">
      <t>ケイショウ</t>
    </rPh>
    <phoneticPr fontId="2"/>
  </si>
  <si>
    <t>中等度</t>
    <rPh sb="0" eb="3">
      <t>チュウトウド</t>
    </rPh>
    <phoneticPr fontId="2"/>
  </si>
  <si>
    <t>重症・重篤</t>
    <rPh sb="0" eb="2">
      <t>ジュウショウ</t>
    </rPh>
    <rPh sb="3" eb="5">
      <t>ジュウトク</t>
    </rPh>
    <phoneticPr fontId="2"/>
  </si>
  <si>
    <t>　</t>
  </si>
  <si>
    <t>Ｂ</t>
    <phoneticPr fontId="2"/>
  </si>
  <si>
    <t>入院・外来の別</t>
    <rPh sb="0" eb="2">
      <t>ニュウイン</t>
    </rPh>
    <rPh sb="3" eb="5">
      <t>ガイライ</t>
    </rPh>
    <rPh sb="6" eb="7">
      <t>ベツ</t>
    </rPh>
    <phoneticPr fontId="2"/>
  </si>
  <si>
    <t>外来</t>
    <rPh sb="0" eb="2">
      <t>ガイライ</t>
    </rPh>
    <phoneticPr fontId="2"/>
  </si>
  <si>
    <t>入院</t>
    <rPh sb="0" eb="2">
      <t>ニュウイン</t>
    </rPh>
    <phoneticPr fontId="2"/>
  </si>
  <si>
    <t>Ｃ</t>
    <phoneticPr fontId="2"/>
  </si>
  <si>
    <t>治験薬製造承認の状況</t>
    <rPh sb="0" eb="3">
      <t>チケンヤク</t>
    </rPh>
    <rPh sb="3" eb="5">
      <t>セイゾウ</t>
    </rPh>
    <rPh sb="5" eb="7">
      <t>ショウニン</t>
    </rPh>
    <rPh sb="8" eb="10">
      <t>ジョウキョウ</t>
    </rPh>
    <phoneticPr fontId="2"/>
  </si>
  <si>
    <t>他の適応に国内で承認</t>
    <rPh sb="0" eb="1">
      <t>タ</t>
    </rPh>
    <rPh sb="2" eb="4">
      <t>テキオウ</t>
    </rPh>
    <rPh sb="5" eb="7">
      <t>コクナイ</t>
    </rPh>
    <rPh sb="8" eb="10">
      <t>ショウニン</t>
    </rPh>
    <phoneticPr fontId="2"/>
  </si>
  <si>
    <t>同一適応に欧米で承認</t>
    <rPh sb="0" eb="2">
      <t>ドウイツ</t>
    </rPh>
    <rPh sb="2" eb="4">
      <t>テキオウ</t>
    </rPh>
    <rPh sb="5" eb="7">
      <t>オウベイ</t>
    </rPh>
    <rPh sb="8" eb="10">
      <t>ショウニン</t>
    </rPh>
    <phoneticPr fontId="2"/>
  </si>
  <si>
    <t>未承認</t>
    <rPh sb="0" eb="1">
      <t>ミ</t>
    </rPh>
    <rPh sb="1" eb="3">
      <t>ショウニン</t>
    </rPh>
    <phoneticPr fontId="2"/>
  </si>
  <si>
    <t>Ｄ</t>
    <phoneticPr fontId="2"/>
  </si>
  <si>
    <t>デザイン</t>
    <phoneticPr fontId="2"/>
  </si>
  <si>
    <t>オープン</t>
    <phoneticPr fontId="2"/>
  </si>
  <si>
    <t>単盲検</t>
    <rPh sb="0" eb="1">
      <t>タン</t>
    </rPh>
    <rPh sb="1" eb="3">
      <t>モウケン</t>
    </rPh>
    <phoneticPr fontId="2"/>
  </si>
  <si>
    <t>二重盲検</t>
    <rPh sb="0" eb="4">
      <t>ニジュウ</t>
    </rPh>
    <phoneticPr fontId="2"/>
  </si>
  <si>
    <t>Ｅ</t>
    <phoneticPr fontId="2"/>
  </si>
  <si>
    <t>プラセボの使用</t>
    <rPh sb="5" eb="7">
      <t>シヨウ</t>
    </rPh>
    <phoneticPr fontId="2"/>
  </si>
  <si>
    <t>使用</t>
    <rPh sb="0" eb="2">
      <t>シヨウ</t>
    </rPh>
    <phoneticPr fontId="2"/>
  </si>
  <si>
    <t>Ｆ</t>
    <phoneticPr fontId="2"/>
  </si>
  <si>
    <t>併用薬の使用</t>
    <rPh sb="0" eb="2">
      <t>ヘイヨウ</t>
    </rPh>
    <rPh sb="2" eb="3">
      <t>ヤク</t>
    </rPh>
    <rPh sb="4" eb="6">
      <t>シヨウ</t>
    </rPh>
    <phoneticPr fontId="2"/>
  </si>
  <si>
    <t>同効薬でも
不変使用可</t>
    <rPh sb="0" eb="3">
      <t>ドウコウヤク</t>
    </rPh>
    <rPh sb="6" eb="8">
      <t>フヘン</t>
    </rPh>
    <rPh sb="8" eb="10">
      <t>シヨウ</t>
    </rPh>
    <rPh sb="10" eb="11">
      <t>カ</t>
    </rPh>
    <phoneticPr fontId="2"/>
  </si>
  <si>
    <t>同効薬のみ禁止</t>
    <rPh sb="0" eb="3">
      <t>ドウコウヤク</t>
    </rPh>
    <rPh sb="5" eb="7">
      <t>キンシ</t>
    </rPh>
    <phoneticPr fontId="2"/>
  </si>
  <si>
    <t>全面禁止</t>
    <rPh sb="0" eb="2">
      <t>ゼンメン</t>
    </rPh>
    <rPh sb="2" eb="4">
      <t>キンシ</t>
    </rPh>
    <phoneticPr fontId="2"/>
  </si>
  <si>
    <t>Ｇ</t>
    <phoneticPr fontId="2"/>
  </si>
  <si>
    <t>治験薬の投与経路</t>
    <rPh sb="0" eb="3">
      <t>チケンヤク</t>
    </rPh>
    <rPh sb="4" eb="6">
      <t>トウヨ</t>
    </rPh>
    <rPh sb="6" eb="8">
      <t>ケイロ</t>
    </rPh>
    <phoneticPr fontId="2"/>
  </si>
  <si>
    <t>内用・外用</t>
    <rPh sb="0" eb="2">
      <t>ナイヨウ</t>
    </rPh>
    <rPh sb="3" eb="5">
      <t>ガイヨウ</t>
    </rPh>
    <phoneticPr fontId="2"/>
  </si>
  <si>
    <t>皮下・筋注</t>
    <rPh sb="0" eb="2">
      <t>ヒカ</t>
    </rPh>
    <rPh sb="3" eb="5">
      <t>キンチュウ</t>
    </rPh>
    <phoneticPr fontId="2"/>
  </si>
  <si>
    <t>静注・特殊</t>
    <rPh sb="0" eb="2">
      <t>ジョウチュウ</t>
    </rPh>
    <rPh sb="3" eb="5">
      <t>トクシュ</t>
    </rPh>
    <phoneticPr fontId="2"/>
  </si>
  <si>
    <t>Ｈ</t>
    <phoneticPr fontId="2"/>
  </si>
  <si>
    <t>治験薬の投与期間</t>
    <rPh sb="0" eb="2">
      <t>チケン</t>
    </rPh>
    <rPh sb="2" eb="3">
      <t>ヤク</t>
    </rPh>
    <rPh sb="4" eb="6">
      <t>トウヨ</t>
    </rPh>
    <rPh sb="6" eb="8">
      <t>キカン</t>
    </rPh>
    <phoneticPr fontId="2"/>
  </si>
  <si>
    <t>４週間以内</t>
    <rPh sb="1" eb="3">
      <t>シュウカン</t>
    </rPh>
    <rPh sb="3" eb="5">
      <t>イナイ</t>
    </rPh>
    <phoneticPr fontId="2"/>
  </si>
  <si>
    <t>５～２４週</t>
    <rPh sb="4" eb="5">
      <t>シュウ</t>
    </rPh>
    <phoneticPr fontId="2"/>
  </si>
  <si>
    <t>２５～５２週</t>
    <phoneticPr fontId="2"/>
  </si>
  <si>
    <t>Ｉ</t>
    <phoneticPr fontId="2"/>
  </si>
  <si>
    <t>被験者層</t>
    <rPh sb="0" eb="3">
      <t>ヒケンシャ</t>
    </rPh>
    <rPh sb="3" eb="4">
      <t>ソウ</t>
    </rPh>
    <phoneticPr fontId="2"/>
  </si>
  <si>
    <t>成人</t>
    <rPh sb="0" eb="2">
      <t>セイジン</t>
    </rPh>
    <phoneticPr fontId="2"/>
  </si>
  <si>
    <r>
      <t>小児、成人</t>
    </r>
    <r>
      <rPr>
        <sz val="8"/>
        <rFont val="ＭＳ ゴシック"/>
        <family val="3"/>
        <charset val="128"/>
      </rPr>
      <t>（高齢者、肝・腎障害等合併有）</t>
    </r>
    <rPh sb="0" eb="2">
      <t>ショウニ</t>
    </rPh>
    <rPh sb="3" eb="5">
      <t>セイジン</t>
    </rPh>
    <rPh sb="6" eb="9">
      <t>コウレイシャ</t>
    </rPh>
    <rPh sb="10" eb="11">
      <t>カン</t>
    </rPh>
    <rPh sb="12" eb="13">
      <t>ジン</t>
    </rPh>
    <rPh sb="13" eb="15">
      <t>ショウガイ</t>
    </rPh>
    <rPh sb="15" eb="16">
      <t>トウ</t>
    </rPh>
    <rPh sb="16" eb="18">
      <t>ガッペイ</t>
    </rPh>
    <rPh sb="18" eb="19">
      <t>ア</t>
    </rPh>
    <phoneticPr fontId="2"/>
  </si>
  <si>
    <t>乳児・新生児</t>
    <rPh sb="0" eb="2">
      <t>ニュウジ</t>
    </rPh>
    <rPh sb="3" eb="6">
      <t>シンセイジ</t>
    </rPh>
    <phoneticPr fontId="2"/>
  </si>
  <si>
    <t>Ｊ</t>
    <phoneticPr fontId="2"/>
  </si>
  <si>
    <t>被験者の選出（適格＋除外基準数）</t>
    <rPh sb="0" eb="3">
      <t>ヒケンシャ</t>
    </rPh>
    <rPh sb="4" eb="6">
      <t>センシュツ</t>
    </rPh>
    <rPh sb="7" eb="9">
      <t>テキカク</t>
    </rPh>
    <rPh sb="10" eb="12">
      <t>ジョガイ</t>
    </rPh>
    <rPh sb="12" eb="14">
      <t>キジュン</t>
    </rPh>
    <rPh sb="14" eb="15">
      <t>スウ</t>
    </rPh>
    <phoneticPr fontId="2"/>
  </si>
  <si>
    <t>１９以下</t>
    <rPh sb="2" eb="4">
      <t>イカ</t>
    </rPh>
    <phoneticPr fontId="2"/>
  </si>
  <si>
    <t>２０～２９</t>
    <phoneticPr fontId="2"/>
  </si>
  <si>
    <t>３０以上</t>
    <rPh sb="2" eb="4">
      <t>イジョウ</t>
    </rPh>
    <phoneticPr fontId="2"/>
  </si>
  <si>
    <t>Ｋ</t>
    <phoneticPr fontId="2"/>
  </si>
  <si>
    <t>チェックポイントの経過観察回数</t>
    <rPh sb="9" eb="11">
      <t>ケイカ</t>
    </rPh>
    <rPh sb="11" eb="13">
      <t>カンサツ</t>
    </rPh>
    <rPh sb="13" eb="15">
      <t>カイスウ</t>
    </rPh>
    <phoneticPr fontId="2"/>
  </si>
  <si>
    <t>４以下</t>
    <rPh sb="1" eb="3">
      <t>イカ</t>
    </rPh>
    <phoneticPr fontId="2"/>
  </si>
  <si>
    <t>５～９</t>
    <phoneticPr fontId="2"/>
  </si>
  <si>
    <t>１０以上</t>
    <rPh sb="2" eb="4">
      <t>イジョウ</t>
    </rPh>
    <phoneticPr fontId="2"/>
  </si>
  <si>
    <t>Ｌ</t>
    <phoneticPr fontId="2"/>
  </si>
  <si>
    <t>臨床症状観察項目数</t>
    <rPh sb="0" eb="2">
      <t>リンショウ</t>
    </rPh>
    <rPh sb="2" eb="4">
      <t>ショウジョウ</t>
    </rPh>
    <rPh sb="4" eb="6">
      <t>カンサツ</t>
    </rPh>
    <rPh sb="6" eb="9">
      <t>コウモクスウ</t>
    </rPh>
    <phoneticPr fontId="2"/>
  </si>
  <si>
    <t>Ｍ</t>
    <phoneticPr fontId="2"/>
  </si>
  <si>
    <t>一般的検査＋非侵襲的機能検査及び画像診断項目数</t>
    <rPh sb="0" eb="2">
      <t>イッパン</t>
    </rPh>
    <rPh sb="2" eb="3">
      <t>テキ</t>
    </rPh>
    <rPh sb="3" eb="5">
      <t>ケンサ</t>
    </rPh>
    <rPh sb="6" eb="7">
      <t>ヒ</t>
    </rPh>
    <rPh sb="7" eb="9">
      <t>シンシュウ</t>
    </rPh>
    <rPh sb="9" eb="10">
      <t>テキ</t>
    </rPh>
    <rPh sb="10" eb="12">
      <t>キノウ</t>
    </rPh>
    <rPh sb="12" eb="14">
      <t>ケンサ</t>
    </rPh>
    <rPh sb="14" eb="15">
      <t>オヨ</t>
    </rPh>
    <rPh sb="16" eb="18">
      <t>ガゾウ</t>
    </rPh>
    <rPh sb="18" eb="20">
      <t>シンダン</t>
    </rPh>
    <rPh sb="20" eb="23">
      <t>コウモクスウ</t>
    </rPh>
    <phoneticPr fontId="2"/>
  </si>
  <si>
    <t>４９以下</t>
    <rPh sb="2" eb="4">
      <t>イカ</t>
    </rPh>
    <phoneticPr fontId="2"/>
  </si>
  <si>
    <t>５０～９９</t>
    <phoneticPr fontId="2"/>
  </si>
  <si>
    <t>１００以上</t>
    <rPh sb="3" eb="5">
      <t>イジョウ</t>
    </rPh>
    <phoneticPr fontId="2"/>
  </si>
  <si>
    <t>Ｎ</t>
    <phoneticPr fontId="2"/>
  </si>
  <si>
    <t>侵襲的機能検査及び画像診断回数</t>
    <rPh sb="0" eb="2">
      <t>シンシュウ</t>
    </rPh>
    <rPh sb="2" eb="3">
      <t>テキ</t>
    </rPh>
    <rPh sb="3" eb="5">
      <t>キノウ</t>
    </rPh>
    <rPh sb="5" eb="7">
      <t>ケンサ</t>
    </rPh>
    <rPh sb="7" eb="8">
      <t>オヨ</t>
    </rPh>
    <rPh sb="9" eb="11">
      <t>ガゾウ</t>
    </rPh>
    <rPh sb="11" eb="13">
      <t>シンダン</t>
    </rPh>
    <rPh sb="13" eb="15">
      <t>カイスウ</t>
    </rPh>
    <phoneticPr fontId="2"/>
  </si>
  <si>
    <t>×回数</t>
    <rPh sb="1" eb="3">
      <t>カイスウ</t>
    </rPh>
    <phoneticPr fontId="2"/>
  </si>
  <si>
    <t>Ｏ</t>
    <phoneticPr fontId="2"/>
  </si>
  <si>
    <t>特殊検査のための検体採取回数</t>
    <rPh sb="0" eb="2">
      <t>トクシュ</t>
    </rPh>
    <rPh sb="2" eb="4">
      <t>ケンサ</t>
    </rPh>
    <rPh sb="8" eb="10">
      <t>ケンサ</t>
    </rPh>
    <rPh sb="10" eb="12">
      <t>サイシュ</t>
    </rPh>
    <rPh sb="12" eb="14">
      <t>カイスウ</t>
    </rPh>
    <phoneticPr fontId="2"/>
  </si>
  <si>
    <t>Ｐ</t>
    <phoneticPr fontId="2"/>
  </si>
  <si>
    <t>生検回数</t>
    <rPh sb="0" eb="2">
      <t>セイケン</t>
    </rPh>
    <rPh sb="2" eb="4">
      <t>カイスウ</t>
    </rPh>
    <phoneticPr fontId="2"/>
  </si>
  <si>
    <t>Ｑ</t>
    <phoneticPr fontId="2"/>
  </si>
  <si>
    <t>症例発表</t>
    <rPh sb="0" eb="2">
      <t>ショウレイ</t>
    </rPh>
    <rPh sb="2" eb="4">
      <t>ハッピョウ</t>
    </rPh>
    <phoneticPr fontId="2"/>
  </si>
  <si>
    <t>Ｒ</t>
    <phoneticPr fontId="2"/>
  </si>
  <si>
    <t>承認申請に使用される文書等の作成</t>
    <rPh sb="0" eb="2">
      <t>ショウニン</t>
    </rPh>
    <rPh sb="2" eb="4">
      <t>シンセイ</t>
    </rPh>
    <rPh sb="5" eb="7">
      <t>シヨウ</t>
    </rPh>
    <rPh sb="10" eb="12">
      <t>ブンショ</t>
    </rPh>
    <rPh sb="12" eb="13">
      <t>トウ</t>
    </rPh>
    <rPh sb="14" eb="16">
      <t>サクセイ</t>
    </rPh>
    <phoneticPr fontId="2"/>
  </si>
  <si>
    <t>３０枚以内</t>
    <rPh sb="2" eb="3">
      <t>マイ</t>
    </rPh>
    <rPh sb="3" eb="5">
      <t>イナイ</t>
    </rPh>
    <phoneticPr fontId="2"/>
  </si>
  <si>
    <t>３１～５０枚</t>
    <rPh sb="5" eb="6">
      <t>マイ</t>
    </rPh>
    <phoneticPr fontId="2"/>
  </si>
  <si>
    <t>５１枚以上</t>
    <rPh sb="2" eb="3">
      <t>マイ</t>
    </rPh>
    <rPh sb="3" eb="5">
      <t>イジョウ</t>
    </rPh>
    <phoneticPr fontId="2"/>
  </si>
  <si>
    <t>Ｓ</t>
    <phoneticPr fontId="2"/>
  </si>
  <si>
    <t>相の種類</t>
    <rPh sb="0" eb="1">
      <t>ソウ</t>
    </rPh>
    <rPh sb="2" eb="4">
      <t>シュルイ</t>
    </rPh>
    <phoneticPr fontId="2"/>
  </si>
  <si>
    <t>Ⅱ相・Ⅲ相</t>
    <rPh sb="1" eb="2">
      <t>ソウ</t>
    </rPh>
    <rPh sb="4" eb="5">
      <t>ソウ</t>
    </rPh>
    <phoneticPr fontId="2"/>
  </si>
  <si>
    <t>Ⅰ相</t>
    <rPh sb="1" eb="2">
      <t>ソウ</t>
    </rPh>
    <phoneticPr fontId="2"/>
  </si>
  <si>
    <t>合計ポイント数</t>
    <rPh sb="0" eb="2">
      <t>ゴウケイ</t>
    </rPh>
    <rPh sb="6" eb="7">
      <t>スウ</t>
    </rPh>
    <phoneticPr fontId="2"/>
  </si>
  <si>
    <t>１：Ｑ及びＲを除いた合計ポイント数</t>
    <rPh sb="3" eb="4">
      <t>オヨ</t>
    </rPh>
    <phoneticPr fontId="2"/>
  </si>
  <si>
    <t>２：Ｑ及びＲの合計ポイント数</t>
    <rPh sb="3" eb="4">
      <t>オヨ</t>
    </rPh>
    <phoneticPr fontId="2"/>
  </si>
  <si>
    <t>契約症例数</t>
    <rPh sb="0" eb="2">
      <t>ケイヤク</t>
    </rPh>
    <rPh sb="2" eb="4">
      <t>ショウレイ</t>
    </rPh>
    <rPh sb="4" eb="5">
      <t>スウ</t>
    </rPh>
    <phoneticPr fontId="2"/>
  </si>
  <si>
    <t>症例</t>
    <rPh sb="0" eb="2">
      <t>ショウレイ</t>
    </rPh>
    <phoneticPr fontId="2"/>
  </si>
  <si>
    <r>
      <t>ポイント算出表から算出した</t>
    </r>
    <r>
      <rPr>
        <b/>
        <sz val="11"/>
        <rFont val="ＭＳ ゴシック"/>
        <family val="3"/>
        <charset val="128"/>
      </rPr>
      <t>１症例</t>
    </r>
    <r>
      <rPr>
        <sz val="11"/>
        <rFont val="ＭＳ ゴシック"/>
        <family val="3"/>
        <charset val="128"/>
      </rPr>
      <t>あたりの変動費</t>
    </r>
    <rPh sb="4" eb="6">
      <t>サンシュツ</t>
    </rPh>
    <rPh sb="6" eb="7">
      <t>ヒョウ</t>
    </rPh>
    <rPh sb="9" eb="11">
      <t>サンシュツ</t>
    </rPh>
    <rPh sb="14" eb="16">
      <t>ショウレイ</t>
    </rPh>
    <rPh sb="20" eb="22">
      <t>ヘンドウ</t>
    </rPh>
    <rPh sb="22" eb="23">
      <t>ヒ</t>
    </rPh>
    <phoneticPr fontId="2"/>
  </si>
  <si>
    <t>算定要領</t>
    <rPh sb="0" eb="2">
      <t>サンテイ</t>
    </rPh>
    <rPh sb="2" eb="4">
      <t>ヨウリョウ</t>
    </rPh>
    <phoneticPr fontId="2"/>
  </si>
  <si>
    <t>金額</t>
    <rPh sb="0" eb="2">
      <t>キンガク</t>
    </rPh>
    <phoneticPr fontId="2"/>
  </si>
  <si>
    <t>合計ポイントの１×6000円×１例×研究係数2.8</t>
    <rPh sb="0" eb="2">
      <t>ゴウケイ</t>
    </rPh>
    <rPh sb="13" eb="14">
      <t>エン</t>
    </rPh>
    <rPh sb="16" eb="17">
      <t>レイ</t>
    </rPh>
    <rPh sb="18" eb="20">
      <t>ケンキュウ</t>
    </rPh>
    <rPh sb="20" eb="22">
      <t>ケイスウ</t>
    </rPh>
    <phoneticPr fontId="2"/>
  </si>
  <si>
    <t>合計ポイントの２×6000円×研究係数2.8</t>
    <rPh sb="0" eb="2">
      <t>ゴウケイ</t>
    </rPh>
    <rPh sb="13" eb="14">
      <t>エン</t>
    </rPh>
    <rPh sb="15" eb="17">
      <t>ケンキュウ</t>
    </rPh>
    <rPh sb="17" eb="19">
      <t>ケイスウ</t>
    </rPh>
    <phoneticPr fontId="2"/>
  </si>
  <si>
    <t>小計</t>
    <rPh sb="0" eb="2">
      <t>ショウケイ</t>
    </rPh>
    <phoneticPr fontId="2"/>
  </si>
  <si>
    <t>消費税（10%)</t>
    <rPh sb="0" eb="3">
      <t>ショウヒゼイ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</si>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</sst>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0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right" vertical="center"/>
    </xf>
    <xf numFmtId="0" fontId="1" fillId="0" borderId="35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15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2" borderId="34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11" xfId="0" applyFont="1" applyBorder="1"/>
    <xf numFmtId="0" fontId="1" fillId="0" borderId="0" xfId="0" applyFont="1" applyAlignment="1">
      <alignment horizontal="center"/>
    </xf>
    <xf numFmtId="0" fontId="1" fillId="0" borderId="27" xfId="0" applyFont="1" applyBorder="1"/>
    <xf numFmtId="0" fontId="1" fillId="0" borderId="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vertical="center"/>
    </xf>
    <xf numFmtId="0" fontId="1" fillId="0" borderId="50" xfId="0" applyFont="1" applyBorder="1"/>
    <xf numFmtId="0" fontId="6" fillId="0" borderId="8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8" fillId="0" borderId="4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42" fontId="8" fillId="0" borderId="47" xfId="0" applyNumberFormat="1" applyFont="1" applyBorder="1" applyAlignment="1">
      <alignment horizontal="center" vertical="center"/>
    </xf>
    <xf numFmtId="42" fontId="8" fillId="0" borderId="4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2" fontId="1" fillId="0" borderId="28" xfId="0" applyNumberFormat="1" applyFont="1" applyBorder="1" applyAlignment="1">
      <alignment horizontal="right" vertical="center"/>
    </xf>
    <xf numFmtId="0" fontId="3" fillId="3" borderId="31" xfId="0" applyFont="1" applyFill="1" applyBorder="1" applyAlignment="1">
      <alignment horizontal="center" vertical="center"/>
    </xf>
    <xf numFmtId="42" fontId="9" fillId="0" borderId="41" xfId="0" applyNumberFormat="1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2" fontId="1" fillId="0" borderId="14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2" fontId="1" fillId="0" borderId="47" xfId="0" applyNumberFormat="1" applyFont="1" applyBorder="1" applyAlignment="1">
      <alignment horizontal="center" vertical="center"/>
    </xf>
    <xf numFmtId="42" fontId="1" fillId="0" borderId="4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/>
    </xf>
    <xf numFmtId="0" fontId="5" fillId="2" borderId="0" xfId="0" applyFont="1" applyFill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textRotation="255" shrinkToFit="1"/>
    </xf>
    <xf numFmtId="0" fontId="1" fillId="0" borderId="11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G54"/>
  <sheetViews>
    <sheetView showZeros="0" tabSelected="1" topLeftCell="A14" zoomScaleNormal="100" workbookViewId="0">
      <selection activeCell="E17" sqref="E17"/>
    </sheetView>
  </sheetViews>
  <sheetFormatPr defaultColWidth="9" defaultRowHeight="13.5" x14ac:dyDescent="0.15"/>
  <cols>
    <col min="1" max="1" width="2.875" style="1" customWidth="1"/>
    <col min="2" max="2" width="25.625" style="1" customWidth="1"/>
    <col min="3" max="3" width="3.625" style="1" customWidth="1"/>
    <col min="4" max="4" width="21.25" style="1" customWidth="1"/>
    <col min="5" max="5" width="22.375" style="1" customWidth="1"/>
    <col min="6" max="6" width="22.125" style="1" customWidth="1"/>
    <col min="7" max="7" width="4.375" style="1" customWidth="1"/>
    <col min="8" max="8" width="2.125" style="1" customWidth="1"/>
    <col min="9" max="10" width="9" style="1" customWidth="1"/>
    <col min="11" max="16384" width="9" style="1"/>
  </cols>
  <sheetData>
    <row r="1" spans="1:7" ht="9.75" customHeight="1" x14ac:dyDescent="0.15">
      <c r="G1" s="2"/>
    </row>
    <row r="2" spans="1:7" ht="17.25" x14ac:dyDescent="0.15">
      <c r="A2" s="3" t="s">
        <v>0</v>
      </c>
      <c r="B2" s="3"/>
      <c r="C2" s="3"/>
      <c r="D2" s="3"/>
      <c r="E2" s="3"/>
      <c r="F2" s="3"/>
      <c r="G2" s="3"/>
    </row>
    <row r="3" spans="1:7" ht="12" customHeight="1" x14ac:dyDescent="0.15">
      <c r="A3" s="3"/>
      <c r="B3" s="3"/>
      <c r="C3" s="3"/>
      <c r="D3" s="3"/>
      <c r="E3" s="3"/>
      <c r="F3" s="3"/>
      <c r="G3" s="3"/>
    </row>
    <row r="4" spans="1:7" ht="9.75" customHeight="1" x14ac:dyDescent="0.15">
      <c r="A4" s="3"/>
      <c r="B4" s="4"/>
      <c r="C4" s="3"/>
      <c r="D4" s="87"/>
      <c r="E4" s="87"/>
      <c r="F4" s="87"/>
      <c r="G4" s="3"/>
    </row>
    <row r="5" spans="1:7" ht="15.95" customHeight="1" x14ac:dyDescent="0.15">
      <c r="B5" s="5" t="s">
        <v>1</v>
      </c>
      <c r="C5" s="6"/>
      <c r="D5" s="88"/>
      <c r="E5" s="88"/>
      <c r="F5" s="88"/>
    </row>
    <row r="6" spans="1:7" ht="24" customHeight="1" x14ac:dyDescent="0.15">
      <c r="A6" s="7"/>
      <c r="B6" s="8" t="s">
        <v>2</v>
      </c>
      <c r="C6" s="8"/>
      <c r="D6" s="89"/>
      <c r="E6" s="89"/>
      <c r="F6" s="89"/>
    </row>
    <row r="7" spans="1:7" x14ac:dyDescent="0.15">
      <c r="A7" s="7"/>
      <c r="B7" s="7"/>
      <c r="C7" s="7"/>
      <c r="D7" s="7"/>
      <c r="E7" s="7"/>
      <c r="F7" s="7"/>
    </row>
    <row r="8" spans="1:7" ht="21" customHeight="1" x14ac:dyDescent="0.15">
      <c r="A8" s="51" t="s">
        <v>3</v>
      </c>
      <c r="B8" s="90"/>
      <c r="C8" s="93" t="s">
        <v>4</v>
      </c>
      <c r="D8" s="95" t="s">
        <v>5</v>
      </c>
      <c r="E8" s="96"/>
      <c r="F8" s="96"/>
      <c r="G8" s="97"/>
    </row>
    <row r="9" spans="1:7" ht="27" x14ac:dyDescent="0.15">
      <c r="A9" s="91"/>
      <c r="B9" s="92"/>
      <c r="C9" s="94"/>
      <c r="D9" s="9" t="s">
        <v>6</v>
      </c>
      <c r="E9" s="9" t="s">
        <v>7</v>
      </c>
      <c r="F9" s="9" t="s">
        <v>8</v>
      </c>
      <c r="G9" s="10" t="s">
        <v>9</v>
      </c>
    </row>
    <row r="10" spans="1:7" x14ac:dyDescent="0.15">
      <c r="A10" s="99" t="s">
        <v>10</v>
      </c>
      <c r="B10" s="100" t="s">
        <v>11</v>
      </c>
      <c r="C10" s="101">
        <v>2</v>
      </c>
      <c r="D10" s="11" t="s">
        <v>12</v>
      </c>
      <c r="E10" s="11" t="s">
        <v>13</v>
      </c>
      <c r="F10" s="11" t="s">
        <v>14</v>
      </c>
      <c r="G10" s="40" t="str">
        <f>IF(D11="●",C10*1,IF(E11="●",C10*3,IF(F11="●",C10*5,"")))</f>
        <v/>
      </c>
    </row>
    <row r="11" spans="1:7" ht="15" customHeight="1" x14ac:dyDescent="0.15">
      <c r="A11" s="75"/>
      <c r="B11" s="77"/>
      <c r="C11" s="79"/>
      <c r="D11" s="12" t="s">
        <v>15</v>
      </c>
      <c r="E11" s="12" t="s">
        <v>15</v>
      </c>
      <c r="F11" s="12" t="s">
        <v>15</v>
      </c>
      <c r="G11" s="40"/>
    </row>
    <row r="12" spans="1:7" x14ac:dyDescent="0.15">
      <c r="A12" s="74" t="s">
        <v>16</v>
      </c>
      <c r="B12" s="76" t="s">
        <v>17</v>
      </c>
      <c r="C12" s="78">
        <v>1</v>
      </c>
      <c r="D12" s="13" t="s">
        <v>18</v>
      </c>
      <c r="E12" s="13" t="s">
        <v>19</v>
      </c>
      <c r="F12" s="102"/>
      <c r="G12" s="104" t="str">
        <f>IF(D13="●",C12*1,IF(E13="●",C12*3,IF(F13="●",C12*5,"")))</f>
        <v/>
      </c>
    </row>
    <row r="13" spans="1:7" ht="15" customHeight="1" x14ac:dyDescent="0.15">
      <c r="A13" s="75"/>
      <c r="B13" s="77"/>
      <c r="C13" s="79"/>
      <c r="D13" s="12" t="s">
        <v>15</v>
      </c>
      <c r="E13" s="12" t="s">
        <v>15</v>
      </c>
      <c r="F13" s="103"/>
      <c r="G13" s="105"/>
    </row>
    <row r="14" spans="1:7" ht="24" customHeight="1" x14ac:dyDescent="0.15">
      <c r="A14" s="74" t="s">
        <v>20</v>
      </c>
      <c r="B14" s="76" t="s">
        <v>21</v>
      </c>
      <c r="C14" s="78">
        <v>1</v>
      </c>
      <c r="D14" s="14" t="s">
        <v>22</v>
      </c>
      <c r="E14" s="14" t="s">
        <v>23</v>
      </c>
      <c r="F14" s="13" t="s">
        <v>24</v>
      </c>
      <c r="G14" s="40" t="str">
        <f>IF(D15="●",C14*1,IF(E15="●",C14*3,IF(F15="●",C14*5,"")))</f>
        <v/>
      </c>
    </row>
    <row r="15" spans="1:7" ht="15" customHeight="1" x14ac:dyDescent="0.15">
      <c r="A15" s="75"/>
      <c r="B15" s="77"/>
      <c r="C15" s="79"/>
      <c r="D15" s="12" t="s">
        <v>15</v>
      </c>
      <c r="E15" s="12" t="s">
        <v>15</v>
      </c>
      <c r="F15" s="12" t="s">
        <v>15</v>
      </c>
      <c r="G15" s="40"/>
    </row>
    <row r="16" spans="1:7" x14ac:dyDescent="0.15">
      <c r="A16" s="74" t="s">
        <v>25</v>
      </c>
      <c r="B16" s="76" t="s">
        <v>26</v>
      </c>
      <c r="C16" s="78">
        <v>2</v>
      </c>
      <c r="D16" s="13" t="s">
        <v>27</v>
      </c>
      <c r="E16" s="13" t="s">
        <v>28</v>
      </c>
      <c r="F16" s="13" t="s">
        <v>29</v>
      </c>
      <c r="G16" s="40" t="str">
        <f>IF(D17="●",C16*1,IF(E17="●",C16*3,IF(F17="●",C16*5,"")))</f>
        <v/>
      </c>
    </row>
    <row r="17" spans="1:7" ht="15" customHeight="1" x14ac:dyDescent="0.15">
      <c r="A17" s="75"/>
      <c r="B17" s="77"/>
      <c r="C17" s="79"/>
      <c r="D17" s="12" t="s">
        <v>15</v>
      </c>
      <c r="E17" s="12" t="s">
        <v>15</v>
      </c>
      <c r="F17" s="12" t="s">
        <v>15</v>
      </c>
      <c r="G17" s="40"/>
    </row>
    <row r="18" spans="1:7" x14ac:dyDescent="0.15">
      <c r="A18" s="74" t="s">
        <v>30</v>
      </c>
      <c r="B18" s="76" t="s">
        <v>31</v>
      </c>
      <c r="C18" s="78">
        <v>3</v>
      </c>
      <c r="D18" s="13" t="s">
        <v>32</v>
      </c>
      <c r="E18" s="86"/>
      <c r="F18" s="86"/>
      <c r="G18" s="40" t="str">
        <f>IF(D19="●",C18*1,IF(E19="●",C18*3,IF(F19="●",C18*5,"")))</f>
        <v/>
      </c>
    </row>
    <row r="19" spans="1:7" ht="15" customHeight="1" x14ac:dyDescent="0.15">
      <c r="A19" s="75"/>
      <c r="B19" s="77"/>
      <c r="C19" s="79"/>
      <c r="D19" s="12" t="s">
        <v>15</v>
      </c>
      <c r="E19" s="86"/>
      <c r="F19" s="86"/>
      <c r="G19" s="40"/>
    </row>
    <row r="20" spans="1:7" ht="27.75" customHeight="1" x14ac:dyDescent="0.15">
      <c r="A20" s="74" t="s">
        <v>33</v>
      </c>
      <c r="B20" s="76" t="s">
        <v>34</v>
      </c>
      <c r="C20" s="78">
        <v>1</v>
      </c>
      <c r="D20" s="15" t="s">
        <v>35</v>
      </c>
      <c r="E20" s="13" t="s">
        <v>36</v>
      </c>
      <c r="F20" s="13" t="s">
        <v>37</v>
      </c>
      <c r="G20" s="40" t="str">
        <f>IF(D21="●",C20*1,IF(E21="●",C20*3,IF(F21="●",C20*5,"")))</f>
        <v/>
      </c>
    </row>
    <row r="21" spans="1:7" ht="14.25" customHeight="1" x14ac:dyDescent="0.15">
      <c r="A21" s="75"/>
      <c r="B21" s="77"/>
      <c r="C21" s="79"/>
      <c r="D21" s="12" t="s">
        <v>15</v>
      </c>
      <c r="E21" s="12"/>
      <c r="F21" s="12" t="s">
        <v>15</v>
      </c>
      <c r="G21" s="40"/>
    </row>
    <row r="22" spans="1:7" x14ac:dyDescent="0.15">
      <c r="A22" s="74" t="s">
        <v>38</v>
      </c>
      <c r="B22" s="76" t="s">
        <v>39</v>
      </c>
      <c r="C22" s="78">
        <v>1</v>
      </c>
      <c r="D22" s="13" t="s">
        <v>40</v>
      </c>
      <c r="E22" s="13" t="s">
        <v>41</v>
      </c>
      <c r="F22" s="13" t="s">
        <v>42</v>
      </c>
      <c r="G22" s="40" t="str">
        <f>IF(D23="●",C22*1,IF(E23="●",C22*3,IF(F23="●",C22*5,"")))</f>
        <v/>
      </c>
    </row>
    <row r="23" spans="1:7" ht="14.25" customHeight="1" x14ac:dyDescent="0.15">
      <c r="A23" s="75"/>
      <c r="B23" s="77"/>
      <c r="C23" s="79"/>
      <c r="D23" s="12" t="s">
        <v>15</v>
      </c>
      <c r="E23" s="12" t="s">
        <v>15</v>
      </c>
      <c r="F23" s="12" t="s">
        <v>15</v>
      </c>
      <c r="G23" s="40"/>
    </row>
    <row r="24" spans="1:7" ht="20.25" customHeight="1" x14ac:dyDescent="0.15">
      <c r="A24" s="74" t="s">
        <v>43</v>
      </c>
      <c r="B24" s="84" t="s">
        <v>44</v>
      </c>
      <c r="C24" s="78">
        <v>3</v>
      </c>
      <c r="D24" s="13" t="s">
        <v>45</v>
      </c>
      <c r="E24" s="13" t="s">
        <v>46</v>
      </c>
      <c r="F24" s="14" t="s">
        <v>47</v>
      </c>
      <c r="G24" s="40" t="str">
        <f>IF(D25="●",C24*1,IF(E25="●",C24*3,IF(F25="●",C24*5,"")))</f>
        <v/>
      </c>
    </row>
    <row r="25" spans="1:7" ht="14.25" customHeight="1" x14ac:dyDescent="0.15">
      <c r="A25" s="75"/>
      <c r="B25" s="85"/>
      <c r="C25" s="79"/>
      <c r="D25" s="12" t="s">
        <v>15</v>
      </c>
      <c r="E25" s="12" t="s">
        <v>15</v>
      </c>
      <c r="F25" s="12" t="s">
        <v>15</v>
      </c>
      <c r="G25" s="40"/>
    </row>
    <row r="26" spans="1:7" ht="30.75" customHeight="1" x14ac:dyDescent="0.15">
      <c r="A26" s="74" t="s">
        <v>48</v>
      </c>
      <c r="B26" s="76" t="s">
        <v>49</v>
      </c>
      <c r="C26" s="78">
        <v>1</v>
      </c>
      <c r="D26" s="13" t="s">
        <v>50</v>
      </c>
      <c r="E26" s="14" t="s">
        <v>51</v>
      </c>
      <c r="F26" s="13" t="s">
        <v>52</v>
      </c>
      <c r="G26" s="40" t="str">
        <f>IF(D27="●",C26*1,IF(E27="●",C26*3,IF(F27="●",C26*5,"")))</f>
        <v/>
      </c>
    </row>
    <row r="27" spans="1:7" ht="15" customHeight="1" x14ac:dyDescent="0.15">
      <c r="A27" s="75"/>
      <c r="B27" s="77"/>
      <c r="C27" s="79"/>
      <c r="D27" s="12" t="s">
        <v>15</v>
      </c>
      <c r="E27" s="12" t="s">
        <v>15</v>
      </c>
      <c r="F27" s="12" t="s">
        <v>15</v>
      </c>
      <c r="G27" s="40"/>
    </row>
    <row r="28" spans="1:7" x14ac:dyDescent="0.15">
      <c r="A28" s="74" t="s">
        <v>53</v>
      </c>
      <c r="B28" s="76" t="s">
        <v>54</v>
      </c>
      <c r="C28" s="78">
        <v>1</v>
      </c>
      <c r="D28" s="13" t="s">
        <v>55</v>
      </c>
      <c r="E28" s="13" t="s">
        <v>56</v>
      </c>
      <c r="F28" s="13" t="s">
        <v>57</v>
      </c>
      <c r="G28" s="40" t="str">
        <f>IF(D29="●",C28*1,IF(E29="●",C28*3,IF(F29="●",C28*5,"")))</f>
        <v/>
      </c>
    </row>
    <row r="29" spans="1:7" ht="15" customHeight="1" x14ac:dyDescent="0.15">
      <c r="A29" s="75"/>
      <c r="B29" s="77"/>
      <c r="C29" s="79"/>
      <c r="D29" s="12" t="s">
        <v>15</v>
      </c>
      <c r="E29" s="12" t="s">
        <v>15</v>
      </c>
      <c r="F29" s="12" t="s">
        <v>15</v>
      </c>
      <c r="G29" s="40"/>
    </row>
    <row r="30" spans="1:7" x14ac:dyDescent="0.15">
      <c r="A30" s="74" t="s">
        <v>58</v>
      </c>
      <c r="B30" s="76" t="s">
        <v>59</v>
      </c>
      <c r="C30" s="78">
        <v>2</v>
      </c>
      <c r="D30" s="13" t="s">
        <v>60</v>
      </c>
      <c r="E30" s="13" t="s">
        <v>61</v>
      </c>
      <c r="F30" s="13" t="s">
        <v>62</v>
      </c>
      <c r="G30" s="40" t="str">
        <f>IF(D31="●",C30*1,IF(E31="●",C30*3,IF(F31="●",C30*5,"")))</f>
        <v/>
      </c>
    </row>
    <row r="31" spans="1:7" ht="15" customHeight="1" x14ac:dyDescent="0.15">
      <c r="A31" s="75"/>
      <c r="B31" s="77"/>
      <c r="C31" s="79"/>
      <c r="D31" s="12"/>
      <c r="E31" s="12" t="s">
        <v>15</v>
      </c>
      <c r="F31" s="12" t="s">
        <v>15</v>
      </c>
      <c r="G31" s="40"/>
    </row>
    <row r="32" spans="1:7" x14ac:dyDescent="0.15">
      <c r="A32" s="74" t="s">
        <v>63</v>
      </c>
      <c r="B32" s="76" t="s">
        <v>64</v>
      </c>
      <c r="C32" s="78">
        <v>1</v>
      </c>
      <c r="D32" s="13" t="s">
        <v>60</v>
      </c>
      <c r="E32" s="13" t="s">
        <v>61</v>
      </c>
      <c r="F32" s="13" t="s">
        <v>62</v>
      </c>
      <c r="G32" s="40" t="str">
        <f>IF(D33="●",C32*1,IF(E33="●",C32*3,IF(F33="●",C32*5,"")))</f>
        <v/>
      </c>
    </row>
    <row r="33" spans="1:7" ht="15" customHeight="1" x14ac:dyDescent="0.15">
      <c r="A33" s="75"/>
      <c r="B33" s="77"/>
      <c r="C33" s="79"/>
      <c r="D33" s="34" t="s">
        <v>15</v>
      </c>
      <c r="E33" s="12" t="s">
        <v>15</v>
      </c>
      <c r="F33" s="12" t="s">
        <v>15</v>
      </c>
      <c r="G33" s="40"/>
    </row>
    <row r="34" spans="1:7" x14ac:dyDescent="0.15">
      <c r="A34" s="74" t="s">
        <v>65</v>
      </c>
      <c r="B34" s="76" t="s">
        <v>66</v>
      </c>
      <c r="C34" s="78">
        <v>1</v>
      </c>
      <c r="D34" s="13" t="s">
        <v>67</v>
      </c>
      <c r="E34" s="13" t="s">
        <v>68</v>
      </c>
      <c r="F34" s="13" t="s">
        <v>69</v>
      </c>
      <c r="G34" s="40" t="str">
        <f>IF(D35="●",C34*1,IF(E35="●",C34*3,IF(F35="●",C34*5,"")))</f>
        <v/>
      </c>
    </row>
    <row r="35" spans="1:7" ht="15" customHeight="1" x14ac:dyDescent="0.15">
      <c r="A35" s="75"/>
      <c r="B35" s="77"/>
      <c r="C35" s="79"/>
      <c r="D35" s="12" t="s">
        <v>15</v>
      </c>
      <c r="E35" s="12" t="s">
        <v>15</v>
      </c>
      <c r="F35" s="12" t="s">
        <v>15</v>
      </c>
      <c r="G35" s="40"/>
    </row>
    <row r="36" spans="1:7" ht="33.75" customHeight="1" x14ac:dyDescent="0.15">
      <c r="A36" s="16" t="s">
        <v>70</v>
      </c>
      <c r="B36" s="17" t="s">
        <v>71</v>
      </c>
      <c r="C36" s="18">
        <v>3</v>
      </c>
      <c r="D36" s="19"/>
      <c r="E36" s="20" t="s">
        <v>72</v>
      </c>
      <c r="F36" s="21"/>
      <c r="G36" s="22">
        <f>C36*D36</f>
        <v>0</v>
      </c>
    </row>
    <row r="37" spans="1:7" ht="27" x14ac:dyDescent="0.15">
      <c r="A37" s="16" t="s">
        <v>73</v>
      </c>
      <c r="B37" s="17" t="s">
        <v>74</v>
      </c>
      <c r="C37" s="18">
        <v>2</v>
      </c>
      <c r="D37" s="19"/>
      <c r="E37" s="20" t="s">
        <v>72</v>
      </c>
      <c r="F37" s="21"/>
      <c r="G37" s="22">
        <f>C37*D37</f>
        <v>0</v>
      </c>
    </row>
    <row r="38" spans="1:7" ht="15.95" customHeight="1" x14ac:dyDescent="0.15">
      <c r="A38" s="16" t="s">
        <v>75</v>
      </c>
      <c r="B38" s="17" t="s">
        <v>76</v>
      </c>
      <c r="C38" s="18">
        <v>5</v>
      </c>
      <c r="D38" s="19"/>
      <c r="E38" s="20" t="s">
        <v>72</v>
      </c>
      <c r="F38" s="21"/>
      <c r="G38" s="22">
        <f>C38*D38</f>
        <v>0</v>
      </c>
    </row>
    <row r="39" spans="1:7" ht="15.95" customHeight="1" x14ac:dyDescent="0.15">
      <c r="A39" s="23" t="s">
        <v>77</v>
      </c>
      <c r="B39" s="24" t="s">
        <v>78</v>
      </c>
      <c r="C39" s="13">
        <v>7</v>
      </c>
      <c r="D39" s="25">
        <v>0</v>
      </c>
      <c r="E39" s="20" t="s">
        <v>72</v>
      </c>
      <c r="F39" s="26"/>
      <c r="G39" s="22">
        <f>C39*D39</f>
        <v>0</v>
      </c>
    </row>
    <row r="40" spans="1:7" x14ac:dyDescent="0.15">
      <c r="A40" s="74" t="s">
        <v>79</v>
      </c>
      <c r="B40" s="76" t="s">
        <v>80</v>
      </c>
      <c r="C40" s="78">
        <v>5</v>
      </c>
      <c r="D40" s="13" t="s">
        <v>81</v>
      </c>
      <c r="E40" s="13" t="s">
        <v>82</v>
      </c>
      <c r="F40" s="13" t="s">
        <v>83</v>
      </c>
      <c r="G40" s="40" t="str">
        <f>IF(D41="●",C40*1,IF(E41="●",C40*3,IF(F41="●",C40*5,"")))</f>
        <v/>
      </c>
    </row>
    <row r="41" spans="1:7" ht="15" customHeight="1" x14ac:dyDescent="0.15">
      <c r="A41" s="75"/>
      <c r="B41" s="77"/>
      <c r="C41" s="79"/>
      <c r="D41" s="12" t="s">
        <v>15</v>
      </c>
      <c r="E41" s="12" t="s">
        <v>15</v>
      </c>
      <c r="F41" s="12" t="s">
        <v>15</v>
      </c>
      <c r="G41" s="40"/>
    </row>
    <row r="42" spans="1:7" x14ac:dyDescent="0.15">
      <c r="A42" s="74" t="s">
        <v>84</v>
      </c>
      <c r="B42" s="76" t="s">
        <v>85</v>
      </c>
      <c r="C42" s="78">
        <v>2</v>
      </c>
      <c r="D42" s="13" t="s">
        <v>86</v>
      </c>
      <c r="E42" s="13" t="s">
        <v>87</v>
      </c>
      <c r="F42" s="82"/>
      <c r="G42" s="40" t="str">
        <f>IF(D43="●",C42*1,IF(E43="●",C42*3,""))</f>
        <v/>
      </c>
    </row>
    <row r="43" spans="1:7" ht="15" customHeight="1" x14ac:dyDescent="0.15">
      <c r="A43" s="46"/>
      <c r="B43" s="80"/>
      <c r="C43" s="81"/>
      <c r="D43" s="12" t="s">
        <v>15</v>
      </c>
      <c r="E43" s="12" t="s">
        <v>15</v>
      </c>
      <c r="F43" s="83"/>
      <c r="G43" s="40"/>
    </row>
    <row r="44" spans="1:7" ht="21" customHeight="1" x14ac:dyDescent="0.15">
      <c r="A44" s="51" t="s">
        <v>88</v>
      </c>
      <c r="B44" s="52"/>
      <c r="C44" s="36"/>
      <c r="D44" s="37" t="s">
        <v>89</v>
      </c>
      <c r="E44" s="38"/>
      <c r="F44" s="35"/>
      <c r="G44" s="39">
        <f>SUM(G10:G38,G42)</f>
        <v>0</v>
      </c>
    </row>
    <row r="45" spans="1:7" ht="21" customHeight="1" x14ac:dyDescent="0.15">
      <c r="A45" s="53"/>
      <c r="B45" s="54"/>
      <c r="C45" s="27"/>
      <c r="D45" s="28" t="s">
        <v>90</v>
      </c>
      <c r="E45" s="29"/>
      <c r="F45" s="30"/>
      <c r="G45" s="31">
        <f>SUM(G39:G41)</f>
        <v>0</v>
      </c>
    </row>
    <row r="46" spans="1:7" ht="30" customHeight="1" x14ac:dyDescent="0.15">
      <c r="A46" s="55" t="s">
        <v>91</v>
      </c>
      <c r="B46" s="56"/>
      <c r="C46" s="57"/>
      <c r="D46" s="58"/>
      <c r="E46" s="59"/>
      <c r="F46" s="32" t="s">
        <v>92</v>
      </c>
      <c r="G46" s="33"/>
    </row>
    <row r="48" spans="1:7" ht="20.100000000000001" customHeight="1" x14ac:dyDescent="0.15">
      <c r="A48" s="60" t="s">
        <v>93</v>
      </c>
      <c r="B48" s="61"/>
      <c r="C48" s="66" t="s">
        <v>94</v>
      </c>
      <c r="D48" s="66"/>
      <c r="E48" s="66"/>
      <c r="F48" s="66" t="s">
        <v>95</v>
      </c>
      <c r="G48" s="66"/>
    </row>
    <row r="49" spans="1:7" ht="20.100000000000001" customHeight="1" x14ac:dyDescent="0.15">
      <c r="A49" s="62"/>
      <c r="B49" s="63"/>
      <c r="C49" s="67" t="s">
        <v>96</v>
      </c>
      <c r="D49" s="67"/>
      <c r="E49" s="67"/>
      <c r="F49" s="68">
        <f>G44*6000*1*2.8</f>
        <v>0</v>
      </c>
      <c r="G49" s="68"/>
    </row>
    <row r="50" spans="1:7" ht="20.100000000000001" customHeight="1" x14ac:dyDescent="0.15">
      <c r="A50" s="62"/>
      <c r="B50" s="63"/>
      <c r="C50" s="69" t="s">
        <v>97</v>
      </c>
      <c r="D50" s="70"/>
      <c r="E50" s="71"/>
      <c r="F50" s="72">
        <f>G45*6000*2.8</f>
        <v>0</v>
      </c>
      <c r="G50" s="73"/>
    </row>
    <row r="51" spans="1:7" ht="20.100000000000001" customHeight="1" x14ac:dyDescent="0.15">
      <c r="A51" s="62"/>
      <c r="B51" s="63"/>
      <c r="C51" s="41" t="s">
        <v>98</v>
      </c>
      <c r="D51" s="42"/>
      <c r="E51" s="43"/>
      <c r="F51" s="44">
        <f>F49+F50</f>
        <v>0</v>
      </c>
      <c r="G51" s="45"/>
    </row>
    <row r="52" spans="1:7" ht="20.100000000000001" customHeight="1" x14ac:dyDescent="0.15">
      <c r="A52" s="62"/>
      <c r="B52" s="63"/>
      <c r="C52" s="46" t="s">
        <v>99</v>
      </c>
      <c r="D52" s="46"/>
      <c r="E52" s="46"/>
      <c r="F52" s="47">
        <f>ROUND(F51*0.1,0)</f>
        <v>0</v>
      </c>
      <c r="G52" s="47"/>
    </row>
    <row r="53" spans="1:7" ht="24" customHeight="1" x14ac:dyDescent="0.15">
      <c r="A53" s="64"/>
      <c r="B53" s="65"/>
      <c r="C53" s="48" t="s">
        <v>100</v>
      </c>
      <c r="D53" s="48"/>
      <c r="E53" s="48"/>
      <c r="F53" s="49">
        <f>SUM(F51:G52)</f>
        <v>0</v>
      </c>
      <c r="G53" s="50"/>
    </row>
    <row r="54" spans="1:7" ht="21" customHeight="1" x14ac:dyDescent="0.15">
      <c r="A54" s="98"/>
      <c r="B54" s="98"/>
    </row>
  </sheetData>
  <mergeCells count="86">
    <mergeCell ref="A54:B54"/>
    <mergeCell ref="A10:A11"/>
    <mergeCell ref="B10:B11"/>
    <mergeCell ref="C10:C11"/>
    <mergeCell ref="G10:G11"/>
    <mergeCell ref="A12:A13"/>
    <mergeCell ref="B12:B13"/>
    <mergeCell ref="C12:C13"/>
    <mergeCell ref="F12:F13"/>
    <mergeCell ref="G12:G13"/>
    <mergeCell ref="A16:A17"/>
    <mergeCell ref="B16:B17"/>
    <mergeCell ref="C16:C17"/>
    <mergeCell ref="G16:G17"/>
    <mergeCell ref="A14:A15"/>
    <mergeCell ref="B14:B15"/>
    <mergeCell ref="D4:F5"/>
    <mergeCell ref="D6:F6"/>
    <mergeCell ref="A8:B9"/>
    <mergeCell ref="C8:C9"/>
    <mergeCell ref="D8:G8"/>
    <mergeCell ref="C14:C15"/>
    <mergeCell ref="G14:G15"/>
    <mergeCell ref="G18:G19"/>
    <mergeCell ref="G20:G21"/>
    <mergeCell ref="A22:A23"/>
    <mergeCell ref="B22:B23"/>
    <mergeCell ref="C22:C23"/>
    <mergeCell ref="G22:G23"/>
    <mergeCell ref="A18:A19"/>
    <mergeCell ref="B18:B19"/>
    <mergeCell ref="C18:C19"/>
    <mergeCell ref="E18:E19"/>
    <mergeCell ref="F18:F19"/>
    <mergeCell ref="B24:B25"/>
    <mergeCell ref="A24:A25"/>
    <mergeCell ref="A20:A21"/>
    <mergeCell ref="B20:B21"/>
    <mergeCell ref="C20:C21"/>
    <mergeCell ref="C24:C25"/>
    <mergeCell ref="A26:A27"/>
    <mergeCell ref="B26:B27"/>
    <mergeCell ref="C26:C27"/>
    <mergeCell ref="G26:G27"/>
    <mergeCell ref="A28:A29"/>
    <mergeCell ref="B28:B29"/>
    <mergeCell ref="C28:C29"/>
    <mergeCell ref="G28:G29"/>
    <mergeCell ref="A34:A35"/>
    <mergeCell ref="B34:B35"/>
    <mergeCell ref="C34:C35"/>
    <mergeCell ref="G34:G35"/>
    <mergeCell ref="A30:A31"/>
    <mergeCell ref="B30:B31"/>
    <mergeCell ref="C30:C31"/>
    <mergeCell ref="G30:G31"/>
    <mergeCell ref="A32:A33"/>
    <mergeCell ref="B32:B33"/>
    <mergeCell ref="C32:C33"/>
    <mergeCell ref="G32:G33"/>
    <mergeCell ref="A40:A41"/>
    <mergeCell ref="B40:B41"/>
    <mergeCell ref="C40:C41"/>
    <mergeCell ref="G40:G41"/>
    <mergeCell ref="A42:A43"/>
    <mergeCell ref="B42:B43"/>
    <mergeCell ref="C42:C43"/>
    <mergeCell ref="F42:F43"/>
    <mergeCell ref="G42:G43"/>
    <mergeCell ref="C53:E53"/>
    <mergeCell ref="F53:G53"/>
    <mergeCell ref="A44:B45"/>
    <mergeCell ref="A46:B46"/>
    <mergeCell ref="C46:E46"/>
    <mergeCell ref="A48:B53"/>
    <mergeCell ref="C48:E48"/>
    <mergeCell ref="F48:G48"/>
    <mergeCell ref="C49:E49"/>
    <mergeCell ref="F49:G49"/>
    <mergeCell ref="C50:E50"/>
    <mergeCell ref="F50:G50"/>
    <mergeCell ref="G24:G25"/>
    <mergeCell ref="C51:E51"/>
    <mergeCell ref="F51:G51"/>
    <mergeCell ref="C52:E52"/>
    <mergeCell ref="F52:G52"/>
  </mergeCells>
  <phoneticPr fontId="2"/>
  <dataValidations count="1">
    <dataValidation type="list" allowBlank="1" showInputMessage="1" showErrorMessage="1" sqref="D11:F11 D13:E13 D15:F15 D17:F17 D19 D21:F21 D23:F23 D25:F25 D27:F27 D29:F29 D31:F31 D33:F33 D35:F35 D41:F41 D43:E43" xr:uid="{00000000-0002-0000-0000-000000000000}">
      <formula1>"　,●"</formula1>
    </dataValidation>
  </dataValidations>
  <printOptions horizontalCentered="1" verticalCentered="1"/>
  <pageMargins left="0.5" right="0.47" top="0.39370078740157483" bottom="0.28999999999999998" header="0.51181102362204722" footer="0.41"/>
  <pageSetup paperSize="9" scale="90" orientation="portrait" horizontalDpi="240" verticalDpi="240" r:id="rId1"/>
  <headerFooter alignWithMargins="0"/>
  <colBreaks count="1" manualBreakCount="1">
    <brk id="7" max="9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臨床試験研究経費</vt:lpstr>
      <vt:lpstr>臨床試験研究経費!Print_Area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蝦名　美紀／Ebina,Miki</dc:creator>
  <cp:keywords/>
  <dc:description/>
  <cp:lastModifiedBy>長谷川　康子／Hasegawa,Yasuko</cp:lastModifiedBy>
  <cp:revision/>
  <dcterms:created xsi:type="dcterms:W3CDTF">2020-06-25T08:03:11Z</dcterms:created>
  <dcterms:modified xsi:type="dcterms:W3CDTF">2025-06-25T00:53:35Z</dcterms:modified>
  <cp:category/>
  <cp:contentStatus/>
</cp:coreProperties>
</file>